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3BAC1D10-08E4-432C-9098-44CC24B63B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H32" i="1" s="1"/>
  <c r="G24" i="1"/>
  <c r="F24" i="1"/>
  <c r="H24" i="1" s="1"/>
  <c r="F7" i="1"/>
  <c r="H7" i="1" s="1"/>
  <c r="G16" i="1"/>
  <c r="F16" i="1"/>
  <c r="H16" i="1" s="1"/>
  <c r="G7" i="1"/>
  <c r="J7" i="1" l="1"/>
  <c r="J32" i="1"/>
  <c r="I32" i="1"/>
  <c r="J24" i="1"/>
  <c r="I24" i="1"/>
  <c r="J16" i="1"/>
  <c r="I16" i="1"/>
  <c r="I7" i="1"/>
</calcChain>
</file>

<file path=xl/sharedStrings.xml><?xml version="1.0" encoding="utf-8"?>
<sst xmlns="http://schemas.openxmlformats.org/spreadsheetml/2006/main" count="110" uniqueCount="68">
  <si>
    <t>typ vozidla</t>
  </si>
  <si>
    <t>rozdíl v procentech</t>
  </si>
  <si>
    <t>průběžné hrazení nákladů paliva</t>
  </si>
  <si>
    <t>řádek 1a přílohy 4 platný pro rok plnění  Smlouvy "n"</t>
  </si>
  <si>
    <t>průměrná cena nafty použitá pro indexaci</t>
  </si>
  <si>
    <t>aritmetický průměr cen motorové nafty za období od 1.7.roku "n-2" do 30.6. roku "n-1"  = součet hodnot z uvedeného období děleno počtem týdnů</t>
  </si>
  <si>
    <t>skutečně ujeté linkm za posuzované čtvrtletí podle typu vozidel</t>
  </si>
  <si>
    <t>ujeté linkm</t>
  </si>
  <si>
    <t>násobek plánovaných nákladů na naftu (Kč/1linkm) vynásobený počtem skutečně ujetých linkm za  posuzované čtvrtletí</t>
  </si>
  <si>
    <t>https://www.czso.cz/csu/czso/setreni-prumernych-cen-vybranych-vyrobku-pohonne-hmoty-a-topne-oleje-casove-rady, průměr z týdenních hodnot, motorová nafta/Diesel</t>
  </si>
  <si>
    <t>náklady za posuzované čtvrtletí dle plánované ceny</t>
  </si>
  <si>
    <t>náklady za posuzované čtvrtletí dle plánované ceny vynásobené indexem změny pro příslušné čtvrtletí</t>
  </si>
  <si>
    <t>dle použitých vozidel dle smlouvy, výpočet se provede pro každý typ vozidla samostatně</t>
  </si>
  <si>
    <t>výpočet pro posuzované čtvrtletí</t>
  </si>
  <si>
    <t>náklady za posuzované čtvrtletí dle změny v běžném roce</t>
  </si>
  <si>
    <t>index změny pro posuzované čtvrtletí</t>
  </si>
  <si>
    <t>průměrná cena nafty za posuzované čtvrtletí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</si>
  <si>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motorem na naftu </t>
    </r>
  </si>
  <si>
    <r>
      <t xml:space="preserve">Motorová nafta / Diesel: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D</t>
    </r>
  </si>
  <si>
    <r>
      <t xml:space="preserve">CNG: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CNG</t>
    </r>
  </si>
  <si>
    <t>průměrná cena CNG použitá pro indexaci</t>
  </si>
  <si>
    <t>průměrná cena CNG za posuzované čtvrtletí</t>
  </si>
  <si>
    <t>násobek plánovaných nákladů na CNG  (Kč/1linkm) vynásobený počtem skutečně ujetých linkm za  posuzované čtvrtletí</t>
  </si>
  <si>
    <r>
      <t xml:space="preserve">Vodík: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H</t>
    </r>
  </si>
  <si>
    <t>průměrná cena vodíku použitá pro indexaci</t>
  </si>
  <si>
    <t>aritmetický průměr cen vodíku za období od 1.7.roku "n-2" do 30.6. roku "n-1"  = součet hodnot z uvedeného období děleno počtem týdnů</t>
  </si>
  <si>
    <t>násobek plánovaných nákladů na vodík  (Kč/1linkm) vynásobený počtem skutečně ujetých linkm za  posuzované čtvrtletí</t>
  </si>
  <si>
    <t>průměrná cena vodíku za posuzované čtvrtletí</t>
  </si>
  <si>
    <t>aritmetický průměr cen CNG za období od 1.7.roku "n-2" do 30.6. roku "n-1"  = součet hodnot z uvedeného období děleno počtem týdnů</t>
  </si>
  <si>
    <t>náklady na CNG za posuzované čtvrtletí dle plánované ceny vynásobené indexem změny pro příslušné čtvrtletí</t>
  </si>
  <si>
    <t>náklady na vodík  za posuzované čtvrtletí dle plánované ceny vodíku vynásobené indexem změny pro příslušné čtvrtletí</t>
  </si>
  <si>
    <r>
      <t xml:space="preserve">Elektřina: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E</t>
    </r>
  </si>
  <si>
    <t xml:space="preserve">zdroj pro výpočet průměrných cen motorové nafty - data uvedená ČSÚ; nebo v případě, že k vyhlášení této hodnoty nedojde, jinou obdobnou sazbou odpovídající změně cenové hladiny motorové nafty v České republice </t>
  </si>
  <si>
    <t>ČSÚ - Český statistický úřad</t>
  </si>
  <si>
    <t>Příloha 6a</t>
  </si>
  <si>
    <t>průměrná cena elektřiny použitá pro indexaci</t>
  </si>
  <si>
    <t>průměrná cena elektřiny za posuzované čtvrtletí</t>
  </si>
  <si>
    <t>násobek plánovaných nákladů na elektřinu  (Kč/1linkm) vynásobený počtem skutečně ujetých linkm za  posuzované čtvrtletí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</si>
  <si>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EČV s pohonem na elektřinu</t>
    </r>
  </si>
  <si>
    <r>
      <t xml:space="preserve">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 xml:space="preserve">PHM = 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D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CNG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H</t>
    </r>
    <r>
      <rPr>
        <b/>
        <sz val="16"/>
        <color theme="1"/>
        <rFont val="Calibri"/>
        <family val="2"/>
        <charset val="238"/>
        <scheme val="minor"/>
      </rPr>
      <t xml:space="preserve">+ </t>
    </r>
    <r>
      <rPr>
        <b/>
        <sz val="16"/>
        <color theme="1"/>
        <rFont val="Symbol"/>
        <family val="1"/>
        <charset val="2"/>
      </rPr>
      <t></t>
    </r>
    <r>
      <rPr>
        <b/>
        <sz val="16"/>
        <color theme="1"/>
        <rFont val="Calibri"/>
        <family val="2"/>
        <charset val="238"/>
        <scheme val="minor"/>
      </rPr>
      <t>PHM</t>
    </r>
    <r>
      <rPr>
        <b/>
        <vertAlign val="subscript"/>
        <sz val="16"/>
        <color theme="1"/>
        <rFont val="Calibri"/>
        <family val="2"/>
        <charset val="238"/>
        <scheme val="minor"/>
      </rPr>
      <t>E</t>
    </r>
  </si>
  <si>
    <t>Celkový rozdíl nákladů cen PHM - průběžné vyrovnání</t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</si>
  <si>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EČV s pohonem na vodík</t>
    </r>
  </si>
  <si>
    <r>
      <rPr>
        <sz val="11"/>
        <color theme="1"/>
        <rFont val="Symbol"/>
        <family val="1"/>
        <charset val="2"/>
      </rPr>
      <t xml:space="preserve"> </t>
    </r>
    <r>
      <rPr>
        <sz val="11"/>
        <color theme="1"/>
        <rFont val="Calibri"/>
        <family val="2"/>
        <charset val="238"/>
        <scheme val="minor"/>
      </rPr>
      <t>PHM</t>
    </r>
    <r>
      <rPr>
        <vertAlign val="subscript"/>
        <sz val="11"/>
        <color theme="1"/>
        <rFont val="Calibri"/>
        <family val="2"/>
        <charset val="238"/>
        <scheme val="minor"/>
      </rPr>
      <t>CNG</t>
    </r>
    <r>
      <rPr>
        <sz val="11"/>
        <color theme="1"/>
        <rFont val="Calibri"/>
        <family val="2"/>
        <charset val="238"/>
        <scheme val="minor"/>
      </rPr>
      <t xml:space="preserve"> je součtem za  všechny typy vozidel dle Smlouvy s motorem na CNG</t>
    </r>
  </si>
  <si>
    <t>ilustrační příklad: typ vozidla Sd (motorová nafta) - podíl je stanoven jako podíl položky v řádku 1a z celkových výkonů v řádku 1 (v příloze 4 platné pro zkoumaný rok) - fiktivní údaje</t>
  </si>
  <si>
    <t>plánované náklady na naftu Kč/1linkm</t>
  </si>
  <si>
    <t>aritmetický průměr cen motorové nafty za období od srovnávaného čtvrtletí roku "n"  = součet hodnot z uvedeného období děleno počtem týdnů</t>
  </si>
  <si>
    <t>plánované náklady na CNG Kč/1linkm</t>
  </si>
  <si>
    <t>aritmetický průměr cen CNG za období od srovnávaného čtvrtletí roku "n"  = součet hodnot z uvedeného období děleno počtem týdnů</t>
  </si>
  <si>
    <t>zdroj pro výpočet průměrných cen CNG na vybraných prodejních místech - data sledovaná objednateli; v případě, že by tato data začal uvádět ČSÚ použijí se přednostně data ČSÚ</t>
  </si>
  <si>
    <t>plánované náklady na vodík  Kč/1linkm</t>
  </si>
  <si>
    <t>aritmetický průměr cen vodíku za období od srovnávaného čtvrtletí roku "n"  = součet hodnot z uvedeného období děleno počtem týdnů</t>
  </si>
  <si>
    <t>zdroj pro výpočet průměrných cen vodíku  na vybraných prodejních místech - data sledovaná objednatelem; v případě, že by tato data začal uvádět ČSÚ použijí se přednostně data ČSÚ</t>
  </si>
  <si>
    <t>plánované náklady na elektřinu  Kč/1linkm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</si>
  <si>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</si>
  <si>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t>index změny se rovná podílu průměrné ceny nafty za sledované období/průměrná cena nafty použitá pro indexaci</t>
  </si>
  <si>
    <t>(index změny pro posuzované čtvrtletí mínus (-) 1)  krát (x) 100</t>
  </si>
  <si>
    <t>index změny se rovná podílu průměrné ceny CNG za sledované období/průměrná cena CNG použitá pro indexaci</t>
  </si>
  <si>
    <t>index změny se rovná podílu průměrné ceny vodíku za sledované období/průměrná cena vodíku  použitá pro indexaci</t>
  </si>
  <si>
    <t>index změny se rovná podílu průměrné ceny elektřiny za sledované období/průměrná cena elektřiny použitá pro indexaci</t>
  </si>
  <si>
    <t>ilustrační příklad: typ vozidla Sd (CNG) - podíl je stanoven jako podíl položky v řádku 1b z celkových výkonů v řádku 1 (v příloze 4 platné pro zkoumaný rok) - fiktivní údaje</t>
  </si>
  <si>
    <t>ilustrační příklad: typ vozidla Sd (H) - podíl je stanoven jako podíl položky v řádku 1c z celkových výkonů v řádku 1 (v příloze 4 platné pro zkoumaný rok) -  fiktivní údaje</t>
  </si>
  <si>
    <t>ilustrační příklad: typ vozidla Sd (E) - podíl je stanoven jako podíl položky v řádku 1adz celkových výkonů v řádku 1 (v příloze 4 platné pro zkoumaný rok) -  fiktivní údaje</t>
  </si>
  <si>
    <r>
      <t xml:space="preserve">Postup průběžné kontroly a vyrovnávání nákladů na ceny PHM (nafty, CNG, vodíku  nebo elektřiny) a výpočet </t>
    </r>
    <r>
      <rPr>
        <b/>
        <sz val="18"/>
        <color theme="1"/>
        <rFont val="Symbol"/>
        <family val="1"/>
        <charset val="2"/>
      </rPr>
      <t>D</t>
    </r>
    <r>
      <rPr>
        <b/>
        <sz val="18"/>
        <color theme="1"/>
        <rFont val="Calibri"/>
        <family val="2"/>
        <charset val="238"/>
      </rPr>
      <t>PHM</t>
    </r>
  </si>
  <si>
    <t>náklady na elektřinu za posuzované čtvrtletí dle plánované ceny elektřiny vynásobené indexem změny pro příslušné čtvrtletí</t>
  </si>
  <si>
    <t>V případě odchylky 10 % a vyšší (nedohodnou-li se strany na jiné odchylce) oproti předpokladu pro rok "n" budou vícenáklady uhrazeny postupem dle Smlouvy čl. VII odst. 4</t>
  </si>
  <si>
    <t>ČSÚ, indexy cen tržních služeb – skupina D351 Elektřina, přenos a rozvod, obchod s elektřinou (IR měsíční) (https://www.czso.cz/csu/czso/ipc_cr)</t>
  </si>
  <si>
    <t>aritmetický průměr cen elektřiny za období od srovnávaného čtvrtletí roku "n"</t>
  </si>
  <si>
    <t>aritmetický průměr cen elektřiny za období od 1.7.roku "n-2" do 30.6. roku "n-1"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</si>
</sst>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Symbol"/>
      <family val="1"/>
      <charset val="2"/>
    </font>
    <font>
      <b/>
      <vertAlign val="subscript"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Symbol"/>
      <family val="1"/>
      <charset val="2"/>
    </font>
    <font>
      <b/>
      <sz val="1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2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5" fillId="0" borderId="0" xfId="0" applyFont="1"/>
    <xf numFmtId="0" fontId="6" fillId="0" borderId="0" xfId="0" applyFont="1"/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12" fillId="0" borderId="0" xfId="0" applyFont="1"/>
    <xf numFmtId="0" fontId="4" fillId="0" borderId="0" xfId="2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topLeftCell="A28" zoomScale="85" zoomScaleNormal="85" workbookViewId="0">
      <selection activeCell="D31" sqref="D31"/>
    </sheetView>
  </sheetViews>
  <sheetFormatPr defaultRowHeight="15" x14ac:dyDescent="0.25"/>
  <cols>
    <col min="1" max="1" width="46.140625" customWidth="1"/>
    <col min="2" max="2" width="17.28515625" customWidth="1"/>
    <col min="3" max="3" width="20.85546875" customWidth="1"/>
    <col min="4" max="5" width="18.85546875" customWidth="1"/>
    <col min="6" max="6" width="19" customWidth="1"/>
    <col min="7" max="7" width="19.28515625" customWidth="1"/>
    <col min="8" max="8" width="18.42578125" customWidth="1"/>
    <col min="9" max="9" width="16.85546875" customWidth="1"/>
    <col min="10" max="10" width="17.42578125" customWidth="1"/>
  </cols>
  <sheetData>
    <row r="1" spans="1:10" x14ac:dyDescent="0.25">
      <c r="J1" s="12" t="s">
        <v>34</v>
      </c>
    </row>
    <row r="2" spans="1:10" ht="23.25" x14ac:dyDescent="0.35">
      <c r="A2" s="14" t="s">
        <v>62</v>
      </c>
      <c r="J2" s="13"/>
    </row>
    <row r="4" spans="1:10" ht="24" x14ac:dyDescent="0.45">
      <c r="A4" s="9" t="s">
        <v>18</v>
      </c>
      <c r="B4" t="s">
        <v>13</v>
      </c>
    </row>
    <row r="5" spans="1:10" ht="60" x14ac:dyDescent="0.25">
      <c r="A5" s="2" t="s">
        <v>0</v>
      </c>
      <c r="B5" s="3" t="s">
        <v>44</v>
      </c>
      <c r="C5" s="3" t="s">
        <v>6</v>
      </c>
      <c r="D5" s="3" t="s">
        <v>4</v>
      </c>
      <c r="E5" s="3" t="s">
        <v>16</v>
      </c>
      <c r="F5" s="3" t="s">
        <v>15</v>
      </c>
      <c r="G5" s="3" t="s">
        <v>10</v>
      </c>
      <c r="H5" s="3" t="s">
        <v>14</v>
      </c>
      <c r="I5" s="4" t="s">
        <v>1</v>
      </c>
      <c r="J5" s="3" t="s">
        <v>2</v>
      </c>
    </row>
    <row r="6" spans="1:10" ht="209.25" customHeight="1" x14ac:dyDescent="0.25">
      <c r="A6" s="5" t="s">
        <v>12</v>
      </c>
      <c r="B6" s="3" t="s">
        <v>3</v>
      </c>
      <c r="C6" s="6" t="s">
        <v>7</v>
      </c>
      <c r="D6" s="3" t="s">
        <v>5</v>
      </c>
      <c r="E6" s="3" t="s">
        <v>45</v>
      </c>
      <c r="F6" s="3" t="s">
        <v>54</v>
      </c>
      <c r="G6" s="3" t="s">
        <v>8</v>
      </c>
      <c r="H6" s="3" t="s">
        <v>11</v>
      </c>
      <c r="I6" s="3" t="s">
        <v>55</v>
      </c>
      <c r="J6" s="3" t="s">
        <v>64</v>
      </c>
    </row>
    <row r="7" spans="1:10" ht="91.5" customHeight="1" x14ac:dyDescent="0.25">
      <c r="A7" s="7" t="s">
        <v>43</v>
      </c>
      <c r="B7" s="10">
        <v>10</v>
      </c>
      <c r="C7" s="10">
        <v>250000</v>
      </c>
      <c r="D7" s="10">
        <v>10.199999999999999</v>
      </c>
      <c r="E7" s="10">
        <v>14</v>
      </c>
      <c r="F7" s="10">
        <f>+E7/D7</f>
        <v>1.3725490196078431</v>
      </c>
      <c r="G7" s="10">
        <f>+B7*C7</f>
        <v>2500000</v>
      </c>
      <c r="H7" s="10">
        <f>+B7*F7*C7</f>
        <v>3431372.5490196082</v>
      </c>
      <c r="I7" s="11">
        <f>+H7/G7 -1</f>
        <v>0.37254901960784337</v>
      </c>
      <c r="J7" s="10">
        <f>+H7-G7</f>
        <v>931372.54901960818</v>
      </c>
    </row>
    <row r="8" spans="1:10" ht="33.75" customHeight="1" x14ac:dyDescent="0.25">
      <c r="A8" t="s">
        <v>32</v>
      </c>
    </row>
    <row r="9" spans="1:10" x14ac:dyDescent="0.25">
      <c r="A9" s="1" t="s">
        <v>9</v>
      </c>
    </row>
    <row r="10" spans="1:10" ht="18" x14ac:dyDescent="0.35">
      <c r="A10" t="s">
        <v>17</v>
      </c>
    </row>
    <row r="11" spans="1:10" x14ac:dyDescent="0.25">
      <c r="A11" t="s">
        <v>33</v>
      </c>
    </row>
    <row r="13" spans="1:10" ht="24" x14ac:dyDescent="0.45">
      <c r="A13" s="9" t="s">
        <v>19</v>
      </c>
      <c r="B13" t="s">
        <v>13</v>
      </c>
    </row>
    <row r="14" spans="1:10" ht="60" x14ac:dyDescent="0.25">
      <c r="A14" s="2" t="s">
        <v>0</v>
      </c>
      <c r="B14" s="3" t="s">
        <v>46</v>
      </c>
      <c r="C14" s="3" t="s">
        <v>6</v>
      </c>
      <c r="D14" s="3" t="s">
        <v>20</v>
      </c>
      <c r="E14" s="3" t="s">
        <v>21</v>
      </c>
      <c r="F14" s="3" t="s">
        <v>15</v>
      </c>
      <c r="G14" s="3" t="s">
        <v>10</v>
      </c>
      <c r="H14" s="3" t="s">
        <v>14</v>
      </c>
      <c r="I14" s="4" t="s">
        <v>1</v>
      </c>
      <c r="J14" s="3" t="s">
        <v>2</v>
      </c>
    </row>
    <row r="15" spans="1:10" ht="195" x14ac:dyDescent="0.25">
      <c r="A15" s="5" t="s">
        <v>12</v>
      </c>
      <c r="B15" s="3" t="s">
        <v>3</v>
      </c>
      <c r="C15" s="6" t="s">
        <v>7</v>
      </c>
      <c r="D15" s="3" t="s">
        <v>28</v>
      </c>
      <c r="E15" s="3" t="s">
        <v>47</v>
      </c>
      <c r="F15" s="3" t="s">
        <v>56</v>
      </c>
      <c r="G15" s="3" t="s">
        <v>22</v>
      </c>
      <c r="H15" s="3" t="s">
        <v>29</v>
      </c>
      <c r="I15" s="3" t="s">
        <v>55</v>
      </c>
      <c r="J15" s="3" t="s">
        <v>64</v>
      </c>
    </row>
    <row r="16" spans="1:10" ht="60" x14ac:dyDescent="0.25">
      <c r="A16" s="7" t="s">
        <v>59</v>
      </c>
      <c r="B16" s="10">
        <v>10</v>
      </c>
      <c r="C16" s="10">
        <v>200000</v>
      </c>
      <c r="D16" s="10">
        <v>9.8000000000000007</v>
      </c>
      <c r="E16" s="10">
        <v>16.5</v>
      </c>
      <c r="F16" s="10">
        <f>+E16/D16</f>
        <v>1.6836734693877551</v>
      </c>
      <c r="G16" s="10">
        <f>+B16*C16</f>
        <v>2000000</v>
      </c>
      <c r="H16" s="10">
        <f>+B16*F16*C16</f>
        <v>3367346.9387755105</v>
      </c>
      <c r="I16" s="11">
        <f>+H16/G16 -1</f>
        <v>0.68367346938775531</v>
      </c>
      <c r="J16" s="10">
        <f>+H16-G16</f>
        <v>1367346.9387755105</v>
      </c>
    </row>
    <row r="17" spans="1:10" x14ac:dyDescent="0.25">
      <c r="A17" t="s">
        <v>48</v>
      </c>
    </row>
    <row r="18" spans="1:10" ht="18" x14ac:dyDescent="0.35">
      <c r="A18" t="s">
        <v>42</v>
      </c>
    </row>
    <row r="19" spans="1:10" x14ac:dyDescent="0.25">
      <c r="A19" t="s">
        <v>33</v>
      </c>
    </row>
    <row r="21" spans="1:10" ht="24" x14ac:dyDescent="0.45">
      <c r="A21" s="9" t="s">
        <v>23</v>
      </c>
      <c r="B21" t="s">
        <v>13</v>
      </c>
    </row>
    <row r="22" spans="1:10" ht="60" x14ac:dyDescent="0.25">
      <c r="A22" s="2" t="s">
        <v>0</v>
      </c>
      <c r="B22" s="3" t="s">
        <v>49</v>
      </c>
      <c r="C22" s="3" t="s">
        <v>6</v>
      </c>
      <c r="D22" s="3" t="s">
        <v>24</v>
      </c>
      <c r="E22" s="3" t="s">
        <v>27</v>
      </c>
      <c r="F22" s="3" t="s">
        <v>15</v>
      </c>
      <c r="G22" s="3" t="s">
        <v>10</v>
      </c>
      <c r="H22" s="3" t="s">
        <v>14</v>
      </c>
      <c r="I22" s="4" t="s">
        <v>1</v>
      </c>
      <c r="J22" s="3" t="s">
        <v>2</v>
      </c>
    </row>
    <row r="23" spans="1:10" ht="195" x14ac:dyDescent="0.25">
      <c r="A23" s="5" t="s">
        <v>12</v>
      </c>
      <c r="B23" s="3" t="s">
        <v>3</v>
      </c>
      <c r="C23" s="6" t="s">
        <v>7</v>
      </c>
      <c r="D23" s="3" t="s">
        <v>25</v>
      </c>
      <c r="E23" s="3" t="s">
        <v>50</v>
      </c>
      <c r="F23" s="3" t="s">
        <v>57</v>
      </c>
      <c r="G23" s="3" t="s">
        <v>26</v>
      </c>
      <c r="H23" s="3" t="s">
        <v>30</v>
      </c>
      <c r="I23" s="3" t="s">
        <v>55</v>
      </c>
      <c r="J23" s="3" t="s">
        <v>64</v>
      </c>
    </row>
    <row r="24" spans="1:10" ht="60" x14ac:dyDescent="0.25">
      <c r="A24" s="7" t="s">
        <v>60</v>
      </c>
      <c r="B24" s="10">
        <v>30</v>
      </c>
      <c r="C24" s="10">
        <v>200000</v>
      </c>
      <c r="D24" s="10">
        <v>28</v>
      </c>
      <c r="E24" s="10">
        <v>27</v>
      </c>
      <c r="F24" s="10">
        <f>+E24/D24</f>
        <v>0.9642857142857143</v>
      </c>
      <c r="G24" s="10">
        <f>+B24*C24</f>
        <v>6000000</v>
      </c>
      <c r="H24" s="10">
        <f>+B24*F24*C24</f>
        <v>5785714.2857142864</v>
      </c>
      <c r="I24" s="11">
        <f>+H24/G24 -1</f>
        <v>-3.5714285714285587E-2</v>
      </c>
      <c r="J24" s="10">
        <f>+H24-G24</f>
        <v>-214285.71428571362</v>
      </c>
    </row>
    <row r="25" spans="1:10" x14ac:dyDescent="0.25">
      <c r="A25" t="s">
        <v>51</v>
      </c>
    </row>
    <row r="26" spans="1:10" ht="18" x14ac:dyDescent="0.35">
      <c r="A26" t="s">
        <v>41</v>
      </c>
    </row>
    <row r="27" spans="1:10" x14ac:dyDescent="0.25">
      <c r="A27" t="s">
        <v>33</v>
      </c>
    </row>
    <row r="29" spans="1:10" ht="24" x14ac:dyDescent="0.45">
      <c r="A29" s="9" t="s">
        <v>31</v>
      </c>
      <c r="B29" t="s">
        <v>13</v>
      </c>
    </row>
    <row r="30" spans="1:10" ht="60" x14ac:dyDescent="0.25">
      <c r="A30" s="2" t="s">
        <v>0</v>
      </c>
      <c r="B30" s="3" t="s">
        <v>52</v>
      </c>
      <c r="C30" s="3" t="s">
        <v>6</v>
      </c>
      <c r="D30" s="3" t="s">
        <v>35</v>
      </c>
      <c r="E30" s="3" t="s">
        <v>36</v>
      </c>
      <c r="F30" s="3" t="s">
        <v>15</v>
      </c>
      <c r="G30" s="3" t="s">
        <v>10</v>
      </c>
      <c r="H30" s="3" t="s">
        <v>14</v>
      </c>
      <c r="I30" s="4" t="s">
        <v>1</v>
      </c>
      <c r="J30" s="3" t="s">
        <v>2</v>
      </c>
    </row>
    <row r="31" spans="1:10" ht="195" x14ac:dyDescent="0.25">
      <c r="A31" s="5" t="s">
        <v>12</v>
      </c>
      <c r="B31" s="3" t="s">
        <v>3</v>
      </c>
      <c r="C31" s="6" t="s">
        <v>7</v>
      </c>
      <c r="D31" s="3" t="s">
        <v>67</v>
      </c>
      <c r="E31" s="3" t="s">
        <v>66</v>
      </c>
      <c r="F31" s="3" t="s">
        <v>58</v>
      </c>
      <c r="G31" s="3" t="s">
        <v>37</v>
      </c>
      <c r="H31" s="3" t="s">
        <v>63</v>
      </c>
      <c r="I31" s="3" t="s">
        <v>55</v>
      </c>
      <c r="J31" s="3" t="s">
        <v>64</v>
      </c>
    </row>
    <row r="32" spans="1:10" ht="60" x14ac:dyDescent="0.25">
      <c r="A32" s="7" t="s">
        <v>61</v>
      </c>
      <c r="B32" s="10">
        <v>20</v>
      </c>
      <c r="C32" s="10">
        <v>200000</v>
      </c>
      <c r="D32" s="10">
        <v>24</v>
      </c>
      <c r="E32" s="10">
        <v>26.5</v>
      </c>
      <c r="F32" s="10">
        <f>+E32/D32</f>
        <v>1.1041666666666667</v>
      </c>
      <c r="G32" s="10">
        <f>+B32*C32</f>
        <v>4000000</v>
      </c>
      <c r="H32" s="10">
        <f>+B32*F32*C32</f>
        <v>4416666.666666667</v>
      </c>
      <c r="I32" s="11">
        <f>+H32/G32 -1</f>
        <v>0.10416666666666674</v>
      </c>
      <c r="J32" s="10">
        <f>+H32-G32</f>
        <v>416666.66666666698</v>
      </c>
    </row>
    <row r="33" spans="1:10" x14ac:dyDescent="0.25">
      <c r="A33" t="s">
        <v>53</v>
      </c>
    </row>
    <row r="34" spans="1:10" ht="19.5" customHeight="1" x14ac:dyDescent="0.25">
      <c r="A34" s="15" t="s">
        <v>65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ht="18" customHeight="1" x14ac:dyDescent="0.35">
      <c r="A35" t="s">
        <v>38</v>
      </c>
    </row>
    <row r="36" spans="1:10" x14ac:dyDescent="0.25">
      <c r="A36" t="s">
        <v>33</v>
      </c>
    </row>
    <row r="38" spans="1:10" ht="18.75" x14ac:dyDescent="0.3">
      <c r="A38" s="8" t="s">
        <v>40</v>
      </c>
    </row>
    <row r="39" spans="1:10" ht="36.75" customHeight="1" x14ac:dyDescent="0.25">
      <c r="A39" s="16" t="s">
        <v>39</v>
      </c>
      <c r="B39" s="16"/>
    </row>
  </sheetData>
  <mergeCells count="2">
    <mergeCell ref="A34:J34"/>
    <mergeCell ref="A39:B39"/>
  </mergeCells>
  <hyperlinks>
    <hyperlink ref="A9" r:id="rId1" display="https://www.czso.cz/csu/czso/setreni-prumernych-cen-vybranych-vyrobku-pohonne-hmoty-a-topne-oleje-casove-rady" xr:uid="{00000000-0004-0000-0000-000000000000}"/>
    <hyperlink ref="A34" r:id="rId2" display="https://www.czso.cz/csu/czso/ipc_cr" xr:uid="{00000000-0004-0000-0000-000001000000}"/>
  </hyperlinks>
  <pageMargins left="0.70866141732283472" right="0.70866141732283472" top="0.78740157480314965" bottom="0.78740157480314965" header="0.31496062992125984" footer="0.31496062992125984"/>
  <pageSetup paperSize="8" scale="61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2024-03-14T12:54:18Z</dcterms:created>
  <dcterms:modified xsi:type="dcterms:W3CDTF">2024-03-14T13:06:56Z</dcterms:modified>
</cp:coreProperties>
</file>